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Доходи!$A$1:$J$38</definedName>
  </definedNames>
  <calcPr calcId="125725"/>
</workbook>
</file>

<file path=xl/calcChain.xml><?xml version="1.0" encoding="utf-8"?>
<calcChain xmlns="http://schemas.openxmlformats.org/spreadsheetml/2006/main">
  <c r="J26" i="1"/>
  <c r="H26"/>
  <c r="I20"/>
  <c r="J20"/>
  <c r="F20"/>
  <c r="H14" l="1"/>
  <c r="D14"/>
  <c r="D26" s="1"/>
  <c r="E14"/>
  <c r="E26" s="1"/>
  <c r="C14"/>
  <c r="C26" s="1"/>
  <c r="H33"/>
  <c r="C33"/>
  <c r="E33"/>
  <c r="D33"/>
  <c r="J35"/>
  <c r="I35"/>
  <c r="G35"/>
  <c r="F35"/>
  <c r="I34"/>
  <c r="F34"/>
  <c r="J32"/>
  <c r="I32"/>
  <c r="F32"/>
  <c r="J23"/>
  <c r="I23"/>
  <c r="G23"/>
  <c r="F23"/>
  <c r="J19"/>
  <c r="I19"/>
  <c r="G19"/>
  <c r="F19"/>
  <c r="J12"/>
  <c r="I12"/>
  <c r="G12"/>
  <c r="F12"/>
  <c r="I14" l="1"/>
  <c r="G14"/>
  <c r="F14"/>
  <c r="J14"/>
  <c r="H28"/>
  <c r="H37" s="1"/>
  <c r="I13"/>
  <c r="C28"/>
  <c r="C37" s="1"/>
  <c r="F29"/>
  <c r="J30"/>
  <c r="G13"/>
  <c r="J13"/>
  <c r="I36"/>
  <c r="F13"/>
  <c r="F11"/>
  <c r="I15"/>
  <c r="F16"/>
  <c r="I17"/>
  <c r="I18"/>
  <c r="I21"/>
  <c r="F22"/>
  <c r="I24"/>
  <c r="E28"/>
  <c r="F15"/>
  <c r="J16"/>
  <c r="F17"/>
  <c r="F18"/>
  <c r="F21"/>
  <c r="J22"/>
  <c r="F24"/>
  <c r="J25"/>
  <c r="I29"/>
  <c r="G11"/>
  <c r="I11"/>
  <c r="J15"/>
  <c r="G16"/>
  <c r="I16"/>
  <c r="J17"/>
  <c r="J18"/>
  <c r="J21"/>
  <c r="G22"/>
  <c r="I22"/>
  <c r="J24"/>
  <c r="G25"/>
  <c r="I25"/>
  <c r="J29"/>
  <c r="G30"/>
  <c r="I30"/>
  <c r="F36"/>
  <c r="J11"/>
  <c r="G15"/>
  <c r="G17"/>
  <c r="G18"/>
  <c r="G21"/>
  <c r="G24"/>
  <c r="F25"/>
  <c r="G29"/>
  <c r="F30"/>
  <c r="I26" l="1"/>
  <c r="H38"/>
  <c r="D28"/>
  <c r="D37" s="1"/>
  <c r="D38" s="1"/>
  <c r="C38"/>
  <c r="G31"/>
  <c r="J31"/>
  <c r="I31"/>
  <c r="F31"/>
  <c r="E37"/>
  <c r="I28"/>
  <c r="F28"/>
  <c r="J33"/>
  <c r="F33"/>
  <c r="I33"/>
  <c r="G33"/>
  <c r="F26"/>
  <c r="G26"/>
  <c r="J37" l="1"/>
  <c r="J28"/>
  <c r="G28"/>
  <c r="F37"/>
  <c r="E38"/>
  <c r="I38" s="1"/>
  <c r="I37"/>
  <c r="G37"/>
  <c r="F38" l="1"/>
  <c r="G38"/>
  <c r="J38"/>
</calcChain>
</file>

<file path=xl/sharedStrings.xml><?xml version="1.0" encoding="utf-8"?>
<sst xmlns="http://schemas.openxmlformats.org/spreadsheetml/2006/main" count="57" uniqueCount="53">
  <si>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</si>
  <si>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</si>
  <si>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</si>
  <si>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</si>
  <si>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</si>
  <si>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</si>
  <si>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</si>
  <si>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</si>
  <si>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</si>
  <si>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</si>
  <si>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</si>
  <si>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</si>
  <si>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</si>
  <si>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</si>
  <si>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</si>
  <si>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</si>
  <si>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</si>
  <si>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</si>
  <si>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</si>
  <si>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</si>
  <si>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</si>
  <si>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</si>
  <si>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</si>
  <si>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</si>
  <si>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</si>
  <si>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</si>
  <si>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</si>
  <si>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</si>
  <si>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</si>
  <si>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</si>
  <si>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</si>
  <si>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</si>
  <si>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</si>
  <si>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</si>
  <si>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Надходження коштів пайової участі у розвитку інфраструктури населеного пункту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</si>
  <si>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</si>
  <si>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</si>
  <si>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</si>
  <si>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</si>
  <si>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</si>
  <si>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 xml:space="preserve">
планові показники 
на 2021 рік </t>
  </si>
  <si>
    <t>18010100-18010400</t>
  </si>
  <si>
    <t>18010500-18010900</t>
  </si>
  <si>
    <t>18011000-18011100</t>
  </si>
  <si>
    <t>Податок на майно</t>
  </si>
  <si>
    <t>Аналіз виконання дохідної частини бюджету міста за січень-квітень 2020-2021 років</t>
  </si>
  <si>
    <t xml:space="preserve">
планові показники 
на січень-квітень 2021 року </t>
  </si>
  <si>
    <t>Фактичні надходження 
за січень-квітень 2021 року</t>
  </si>
  <si>
    <t>Cпівставлення  фактичних надходжень за січень-квітень 2021 
з уточненими плановими показниками на січень-квітень 2021</t>
  </si>
  <si>
    <t>Фактичні надходження 
за січень-квітень 2020 року</t>
  </si>
  <si>
    <t>Cпівставлення фактичних надходжень за січень-квітень 2021 
з фактичними надходженнями за січень-квітень 2020</t>
  </si>
  <si>
    <t>Плата за розміщення тимчасово вільних коштів місцевих бюджетів</t>
  </si>
  <si>
    <t>тис. грн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</si>
</sst>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7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1" applyNumberFormat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top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J43"/>
  <sheetViews>
    <sheetView tabSelected="1" view="pageBreakPreview" zoomScale="75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A5" sqref="A5:J5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17.6640625" style="9" customWidth="1"/>
    <col min="5" max="5" width="20" style="9" customWidth="1"/>
    <col min="6" max="6" width="16.109375" style="9" customWidth="1"/>
    <col min="7" max="7" width="14.21875" style="9" customWidth="1"/>
    <col min="8" max="8" width="20.77734375" style="9" customWidth="1"/>
    <col min="9" max="9" width="16.21875" style="9" customWidth="1"/>
    <col min="10" max="10" width="14.21875" style="9" customWidth="1"/>
    <col min="11" max="16384" width="9.109375" style="9"/>
  </cols>
  <sheetData>
    <row r="4" spans="1:10" s="1" customFormat="1" ht="27.6">
      <c r="A4" s="57" t="s">
        <v>45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1" customFormat="1" ht="27.6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2" customFormat="1" ht="21">
      <c r="B6" s="3"/>
      <c r="C6" s="3"/>
      <c r="D6" s="4"/>
      <c r="E6" s="4"/>
      <c r="F6" s="5"/>
      <c r="G6" s="3"/>
      <c r="H6" s="3"/>
      <c r="I6" s="5"/>
      <c r="J6" s="6" t="s">
        <v>52</v>
      </c>
    </row>
    <row r="7" spans="1:10" s="7" customFormat="1" ht="115.2" customHeight="1">
      <c r="A7" s="59" t="s">
        <v>1</v>
      </c>
      <c r="B7" s="60" t="s">
        <v>2</v>
      </c>
      <c r="C7" s="61" t="s">
        <v>40</v>
      </c>
      <c r="D7" s="61" t="s">
        <v>46</v>
      </c>
      <c r="E7" s="62" t="s">
        <v>47</v>
      </c>
      <c r="F7" s="63" t="s">
        <v>48</v>
      </c>
      <c r="G7" s="63"/>
      <c r="H7" s="62" t="s">
        <v>49</v>
      </c>
      <c r="I7" s="63" t="s">
        <v>50</v>
      </c>
      <c r="J7" s="63"/>
    </row>
    <row r="8" spans="1:10" ht="23.25" customHeight="1">
      <c r="A8" s="59"/>
      <c r="B8" s="60"/>
      <c r="C8" s="61"/>
      <c r="D8" s="61"/>
      <c r="E8" s="62"/>
      <c r="F8" s="8" t="s">
        <v>3</v>
      </c>
      <c r="G8" s="8" t="s">
        <v>4</v>
      </c>
      <c r="H8" s="62"/>
      <c r="I8" s="8" t="s">
        <v>3</v>
      </c>
      <c r="J8" s="8" t="s">
        <v>4</v>
      </c>
    </row>
    <row r="9" spans="1:10" ht="19.2">
      <c r="A9" s="10" t="s">
        <v>5</v>
      </c>
      <c r="B9" s="10" t="s">
        <v>6</v>
      </c>
      <c r="C9" s="10"/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</row>
    <row r="10" spans="1:10" s="11" customFormat="1" ht="18.600000000000001">
      <c r="A10" s="52" t="s">
        <v>14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0" s="15" customFormat="1" ht="25.2" customHeight="1">
      <c r="A11" s="12" t="s">
        <v>15</v>
      </c>
      <c r="B11" s="13">
        <v>11010000</v>
      </c>
      <c r="C11" s="14">
        <v>537953.19999999995</v>
      </c>
      <c r="D11" s="14">
        <v>163710</v>
      </c>
      <c r="E11" s="14">
        <v>166441.60000000001</v>
      </c>
      <c r="F11" s="14">
        <f t="shared" ref="F11:F18" si="0">E11-D11</f>
        <v>2731.6000000000058</v>
      </c>
      <c r="G11" s="14">
        <f t="shared" ref="G11:G24" si="1">E11/D11*100</f>
        <v>101.66856025899457</v>
      </c>
      <c r="H11" s="14">
        <v>154606</v>
      </c>
      <c r="I11" s="42">
        <f>E11-H11</f>
        <v>11835.600000000006</v>
      </c>
      <c r="J11" s="14">
        <f t="shared" ref="J11:J14" si="2">E11/H11*100</f>
        <v>107.65533032353207</v>
      </c>
    </row>
    <row r="12" spans="1:10" s="15" customFormat="1" ht="27" customHeight="1">
      <c r="A12" s="12" t="s">
        <v>16</v>
      </c>
      <c r="B12" s="13">
        <v>11020200</v>
      </c>
      <c r="C12" s="39">
        <v>120</v>
      </c>
      <c r="D12" s="14">
        <v>120</v>
      </c>
      <c r="E12" s="14">
        <v>235.1</v>
      </c>
      <c r="F12" s="14">
        <f t="shared" si="0"/>
        <v>115.1</v>
      </c>
      <c r="G12" s="14">
        <f t="shared" si="1"/>
        <v>195.91666666666669</v>
      </c>
      <c r="H12" s="14">
        <v>247.8</v>
      </c>
      <c r="I12" s="43">
        <f t="shared" ref="I12:I24" si="3">E12-H12</f>
        <v>-12.700000000000017</v>
      </c>
      <c r="J12" s="14">
        <f t="shared" si="2"/>
        <v>94.874899112187236</v>
      </c>
    </row>
    <row r="13" spans="1:10" s="15" customFormat="1" ht="21">
      <c r="A13" s="12" t="s">
        <v>39</v>
      </c>
      <c r="B13" s="13">
        <v>14000000</v>
      </c>
      <c r="C13" s="39">
        <v>36650</v>
      </c>
      <c r="D13" s="39">
        <v>11720</v>
      </c>
      <c r="E13" s="41">
        <v>11748</v>
      </c>
      <c r="F13" s="14">
        <f t="shared" si="0"/>
        <v>28</v>
      </c>
      <c r="G13" s="14">
        <f t="shared" si="1"/>
        <v>100.23890784982936</v>
      </c>
      <c r="H13" s="41">
        <v>10580.5</v>
      </c>
      <c r="I13" s="42">
        <f t="shared" si="3"/>
        <v>1167.5</v>
      </c>
      <c r="J13" s="14">
        <f t="shared" si="2"/>
        <v>111.03445016776146</v>
      </c>
    </row>
    <row r="14" spans="1:10" s="15" customFormat="1" ht="21">
      <c r="A14" s="12" t="s">
        <v>44</v>
      </c>
      <c r="B14" s="13">
        <v>18010000</v>
      </c>
      <c r="C14" s="41">
        <f>C15+C16+C17</f>
        <v>109659</v>
      </c>
      <c r="D14" s="41">
        <f t="shared" ref="D14:E14" si="4">D15+D16+D17</f>
        <v>33733.1</v>
      </c>
      <c r="E14" s="41">
        <f t="shared" si="4"/>
        <v>36626.399999999994</v>
      </c>
      <c r="F14" s="14">
        <f t="shared" si="0"/>
        <v>2893.2999999999956</v>
      </c>
      <c r="G14" s="14">
        <f t="shared" si="1"/>
        <v>108.5770356119064</v>
      </c>
      <c r="H14" s="41">
        <f>H15+H16+H17</f>
        <v>28042.1</v>
      </c>
      <c r="I14" s="42">
        <f t="shared" si="3"/>
        <v>8584.2999999999956</v>
      </c>
      <c r="J14" s="14">
        <f t="shared" si="2"/>
        <v>130.61218667646145</v>
      </c>
    </row>
    <row r="15" spans="1:10" s="15" customFormat="1" ht="43.8" customHeight="1">
      <c r="A15" s="26" t="s">
        <v>17</v>
      </c>
      <c r="B15" s="45" t="s">
        <v>41</v>
      </c>
      <c r="C15" s="46">
        <v>12402.4</v>
      </c>
      <c r="D15" s="27">
        <v>3784</v>
      </c>
      <c r="E15" s="27">
        <v>4818.2</v>
      </c>
      <c r="F15" s="27">
        <f t="shared" si="0"/>
        <v>1034.1999999999998</v>
      </c>
      <c r="G15" s="27">
        <f t="shared" si="1"/>
        <v>127.33086680761099</v>
      </c>
      <c r="H15" s="27">
        <v>3291.6</v>
      </c>
      <c r="I15" s="47">
        <f t="shared" si="3"/>
        <v>1526.6</v>
      </c>
      <c r="J15" s="27">
        <f t="shared" ref="J15" si="5">E15/H15*100</f>
        <v>146.37866083363713</v>
      </c>
    </row>
    <row r="16" spans="1:10" s="15" customFormat="1" ht="42.6" customHeight="1">
      <c r="A16" s="26" t="s">
        <v>18</v>
      </c>
      <c r="B16" s="45" t="s">
        <v>42</v>
      </c>
      <c r="C16" s="46">
        <v>97131.6</v>
      </c>
      <c r="D16" s="27">
        <v>29936.6</v>
      </c>
      <c r="E16" s="27">
        <v>31779</v>
      </c>
      <c r="F16" s="27">
        <f t="shared" si="0"/>
        <v>1842.4000000000015</v>
      </c>
      <c r="G16" s="27">
        <f t="shared" si="1"/>
        <v>106.15433950415212</v>
      </c>
      <c r="H16" s="27">
        <v>24628.2</v>
      </c>
      <c r="I16" s="47">
        <f t="shared" si="3"/>
        <v>7150.7999999999993</v>
      </c>
      <c r="J16" s="27">
        <f>E16/H16*100</f>
        <v>129.03500864862232</v>
      </c>
    </row>
    <row r="17" spans="1:10" s="15" customFormat="1" ht="38.4">
      <c r="A17" s="26" t="s">
        <v>19</v>
      </c>
      <c r="B17" s="45" t="s">
        <v>43</v>
      </c>
      <c r="C17" s="46">
        <v>125</v>
      </c>
      <c r="D17" s="27">
        <v>12.5</v>
      </c>
      <c r="E17" s="27">
        <v>29.2</v>
      </c>
      <c r="F17" s="27">
        <f t="shared" si="0"/>
        <v>16.7</v>
      </c>
      <c r="G17" s="27">
        <f t="shared" si="1"/>
        <v>233.6</v>
      </c>
      <c r="H17" s="27">
        <v>122.3</v>
      </c>
      <c r="I17" s="47">
        <f t="shared" si="3"/>
        <v>-93.1</v>
      </c>
      <c r="J17" s="27">
        <f t="shared" ref="J17:J18" si="6">E17/H17*100</f>
        <v>23.875715453802126</v>
      </c>
    </row>
    <row r="18" spans="1:10" s="15" customFormat="1" ht="21">
      <c r="A18" s="12" t="s">
        <v>20</v>
      </c>
      <c r="B18" s="13">
        <v>18050000</v>
      </c>
      <c r="C18" s="40">
        <v>72263.100000000006</v>
      </c>
      <c r="D18" s="14">
        <v>23250</v>
      </c>
      <c r="E18" s="14">
        <v>24549.8</v>
      </c>
      <c r="F18" s="14">
        <f t="shared" si="0"/>
        <v>1299.7999999999993</v>
      </c>
      <c r="G18" s="14">
        <f t="shared" si="1"/>
        <v>105.59053763440861</v>
      </c>
      <c r="H18" s="14">
        <v>22764.400000000001</v>
      </c>
      <c r="I18" s="42">
        <f t="shared" si="3"/>
        <v>1785.3999999999978</v>
      </c>
      <c r="J18" s="14">
        <f t="shared" si="6"/>
        <v>107.84294776053838</v>
      </c>
    </row>
    <row r="19" spans="1:10" s="15" customFormat="1" ht="42" customHeight="1">
      <c r="A19" s="12" t="s">
        <v>21</v>
      </c>
      <c r="B19" s="13">
        <v>21010300</v>
      </c>
      <c r="C19" s="39">
        <v>150</v>
      </c>
      <c r="D19" s="14">
        <v>150</v>
      </c>
      <c r="E19" s="14">
        <v>0</v>
      </c>
      <c r="F19" s="44">
        <f t="shared" ref="F19:F26" si="7">E19-D19</f>
        <v>-150</v>
      </c>
      <c r="G19" s="14">
        <f t="shared" si="1"/>
        <v>0</v>
      </c>
      <c r="H19" s="14">
        <v>142.80000000000001</v>
      </c>
      <c r="I19" s="42">
        <f t="shared" si="3"/>
        <v>-142.80000000000001</v>
      </c>
      <c r="J19" s="14">
        <f t="shared" ref="J19:J22" si="8">E19/H19*100</f>
        <v>0</v>
      </c>
    </row>
    <row r="20" spans="1:10" s="15" customFormat="1" ht="25.8" customHeight="1">
      <c r="A20" s="12" t="s">
        <v>51</v>
      </c>
      <c r="B20" s="13">
        <v>21050000</v>
      </c>
      <c r="C20" s="39">
        <v>0</v>
      </c>
      <c r="D20" s="14">
        <v>0</v>
      </c>
      <c r="E20" s="14">
        <v>0</v>
      </c>
      <c r="F20" s="44">
        <f t="shared" si="7"/>
        <v>0</v>
      </c>
      <c r="G20" s="14"/>
      <c r="H20" s="14">
        <v>118.9</v>
      </c>
      <c r="I20" s="42">
        <f t="shared" si="3"/>
        <v>-118.9</v>
      </c>
      <c r="J20" s="14">
        <f t="shared" si="8"/>
        <v>0</v>
      </c>
    </row>
    <row r="21" spans="1:10" s="15" customFormat="1" ht="21">
      <c r="A21" s="12" t="s">
        <v>22</v>
      </c>
      <c r="B21" s="13">
        <v>21080000</v>
      </c>
      <c r="C21" s="40">
        <v>90</v>
      </c>
      <c r="D21" s="14">
        <v>22</v>
      </c>
      <c r="E21" s="14">
        <v>141.30000000000001</v>
      </c>
      <c r="F21" s="44">
        <f t="shared" si="7"/>
        <v>119.30000000000001</v>
      </c>
      <c r="G21" s="14">
        <f t="shared" si="1"/>
        <v>642.27272727272725</v>
      </c>
      <c r="H21" s="14">
        <v>69.3</v>
      </c>
      <c r="I21" s="42">
        <f t="shared" si="3"/>
        <v>72.000000000000014</v>
      </c>
      <c r="J21" s="14">
        <f t="shared" si="8"/>
        <v>203.89610389610394</v>
      </c>
    </row>
    <row r="22" spans="1:10" s="15" customFormat="1" ht="24.6" customHeight="1">
      <c r="A22" s="12" t="s">
        <v>23</v>
      </c>
      <c r="B22" s="16">
        <v>22010000</v>
      </c>
      <c r="C22" s="40">
        <v>3675</v>
      </c>
      <c r="D22" s="14">
        <v>737</v>
      </c>
      <c r="E22" s="14">
        <v>1355.7</v>
      </c>
      <c r="F22" s="44">
        <f t="shared" si="7"/>
        <v>618.70000000000005</v>
      </c>
      <c r="G22" s="14">
        <f t="shared" si="1"/>
        <v>183.94843962008142</v>
      </c>
      <c r="H22" s="14">
        <v>1162.5</v>
      </c>
      <c r="I22" s="42">
        <f t="shared" si="3"/>
        <v>193.20000000000005</v>
      </c>
      <c r="J22" s="14">
        <f t="shared" si="8"/>
        <v>116.61935483870968</v>
      </c>
    </row>
    <row r="23" spans="1:10" s="15" customFormat="1" ht="42" customHeight="1">
      <c r="A23" s="12" t="s">
        <v>24</v>
      </c>
      <c r="B23" s="13">
        <v>22080400</v>
      </c>
      <c r="C23" s="39">
        <v>884.6</v>
      </c>
      <c r="D23" s="14">
        <v>174.6</v>
      </c>
      <c r="E23" s="14">
        <v>49.5</v>
      </c>
      <c r="F23" s="44">
        <f t="shared" si="7"/>
        <v>-125.1</v>
      </c>
      <c r="G23" s="14">
        <f t="shared" si="1"/>
        <v>28.350515463917525</v>
      </c>
      <c r="H23" s="14">
        <v>49.2</v>
      </c>
      <c r="I23" s="42">
        <f t="shared" si="3"/>
        <v>0.29999999999999716</v>
      </c>
      <c r="J23" s="14">
        <f>E23/H23*100</f>
        <v>100.60975609756098</v>
      </c>
    </row>
    <row r="24" spans="1:10" s="15" customFormat="1" ht="21">
      <c r="A24" s="12" t="s">
        <v>25</v>
      </c>
      <c r="B24" s="13">
        <v>22090000</v>
      </c>
      <c r="C24" s="40">
        <v>220</v>
      </c>
      <c r="D24" s="14">
        <v>55.5</v>
      </c>
      <c r="E24" s="14">
        <v>65.3</v>
      </c>
      <c r="F24" s="14">
        <f t="shared" si="7"/>
        <v>9.7999999999999972</v>
      </c>
      <c r="G24" s="14">
        <f t="shared" si="1"/>
        <v>117.65765765765765</v>
      </c>
      <c r="H24" s="14">
        <v>55.5</v>
      </c>
      <c r="I24" s="42">
        <f t="shared" si="3"/>
        <v>9.7999999999999972</v>
      </c>
      <c r="J24" s="14">
        <f>E24/H24*100</f>
        <v>117.65765765765765</v>
      </c>
    </row>
    <row r="25" spans="1:10" s="15" customFormat="1" ht="21">
      <c r="A25" s="12" t="s">
        <v>22</v>
      </c>
      <c r="B25" s="13">
        <v>24060000</v>
      </c>
      <c r="C25" s="40">
        <v>2200</v>
      </c>
      <c r="D25" s="14">
        <v>440</v>
      </c>
      <c r="E25" s="14">
        <v>920</v>
      </c>
      <c r="F25" s="14">
        <f t="shared" si="7"/>
        <v>480</v>
      </c>
      <c r="G25" s="14">
        <f t="shared" ref="G25:G26" si="9">E25/D25*100</f>
        <v>209.09090909090909</v>
      </c>
      <c r="H25" s="14">
        <v>971.7</v>
      </c>
      <c r="I25" s="42">
        <f t="shared" ref="I25" si="10">E25-H25</f>
        <v>-51.700000000000045</v>
      </c>
      <c r="J25" s="14">
        <f t="shared" ref="J25:J26" si="11">E25/H25*100</f>
        <v>94.679427806936289</v>
      </c>
    </row>
    <row r="26" spans="1:10" s="20" customFormat="1" ht="21">
      <c r="A26" s="17" t="s">
        <v>26</v>
      </c>
      <c r="B26" s="18">
        <v>900101</v>
      </c>
      <c r="C26" s="19">
        <f>C25+C24+C23+C22+C21+C19+C18+C14+C13+C12+C11</f>
        <v>763864.89999999991</v>
      </c>
      <c r="D26" s="19">
        <f t="shared" ref="D26:E26" si="12">D25+D24+D23+D22+D21+D19+D18+D14+D13+D12+D11</f>
        <v>234112.2</v>
      </c>
      <c r="E26" s="19">
        <f t="shared" si="12"/>
        <v>242132.7</v>
      </c>
      <c r="F26" s="19">
        <f t="shared" si="7"/>
        <v>8020.5</v>
      </c>
      <c r="G26" s="19">
        <f t="shared" si="9"/>
        <v>103.42592141716665</v>
      </c>
      <c r="H26" s="19">
        <f>H25+H24+H23+H22+H21+H19+H18+H14+H13+H12+H11+H20</f>
        <v>218810.69999999998</v>
      </c>
      <c r="I26" s="19">
        <f t="shared" ref="I26" si="13">I25+I24+I23+I22+I21+I19+I18+I14+I13+I12+I11</f>
        <v>23440.899999999998</v>
      </c>
      <c r="J26" s="51">
        <f t="shared" si="11"/>
        <v>110.65852812499573</v>
      </c>
    </row>
    <row r="27" spans="1:10" ht="18.600000000000001">
      <c r="A27" s="54" t="s">
        <v>27</v>
      </c>
      <c r="B27" s="55"/>
      <c r="C27" s="55"/>
      <c r="D27" s="55"/>
      <c r="E27" s="55"/>
      <c r="F27" s="55"/>
      <c r="G27" s="55"/>
      <c r="H27" s="55"/>
      <c r="I27" s="55"/>
      <c r="J27" s="55"/>
    </row>
    <row r="28" spans="1:10" ht="21">
      <c r="A28" s="21" t="s">
        <v>28</v>
      </c>
      <c r="B28" s="22"/>
      <c r="C28" s="23">
        <f>C29+C30+C31+C32</f>
        <v>12208.6</v>
      </c>
      <c r="D28" s="23">
        <f>D29+D30+D31+D32</f>
        <v>4635.8999999999996</v>
      </c>
      <c r="E28" s="23">
        <f>E29+E30+E31+E32</f>
        <v>4316.7999999999993</v>
      </c>
      <c r="F28" s="50">
        <f>E28-D28</f>
        <v>-319.10000000000036</v>
      </c>
      <c r="G28" s="23">
        <f>E28/D28*100</f>
        <v>93.116762656657812</v>
      </c>
      <c r="H28" s="23">
        <f>H29+H30+H31+H32</f>
        <v>3943.9000000000005</v>
      </c>
      <c r="I28" s="50">
        <f>E28-H28</f>
        <v>372.89999999999873</v>
      </c>
      <c r="J28" s="23">
        <f>E28/H28*100</f>
        <v>109.455107888131</v>
      </c>
    </row>
    <row r="29" spans="1:10" ht="21">
      <c r="A29" s="12" t="s">
        <v>29</v>
      </c>
      <c r="B29" s="13">
        <v>19010000</v>
      </c>
      <c r="C29" s="24">
        <v>2047</v>
      </c>
      <c r="D29" s="24">
        <v>474.5</v>
      </c>
      <c r="E29" s="24">
        <v>166.6</v>
      </c>
      <c r="F29" s="49">
        <f t="shared" ref="F29:F38" si="14">E29-D29</f>
        <v>-307.89999999999998</v>
      </c>
      <c r="G29" s="14">
        <f t="shared" ref="G29:G38" si="15">E29/D29*100</f>
        <v>35.110642781875654</v>
      </c>
      <c r="H29" s="24">
        <v>564.70000000000005</v>
      </c>
      <c r="I29" s="49">
        <f t="shared" ref="I29:I38" si="16">E29-H29</f>
        <v>-398.1</v>
      </c>
      <c r="J29" s="24">
        <f t="shared" ref="J29:J38" si="17">E29/H29*100</f>
        <v>29.502390649902598</v>
      </c>
    </row>
    <row r="30" spans="1:10" ht="21">
      <c r="A30" s="25" t="s">
        <v>22</v>
      </c>
      <c r="B30" s="13">
        <v>24060000</v>
      </c>
      <c r="C30" s="24">
        <v>195</v>
      </c>
      <c r="D30" s="24">
        <v>25</v>
      </c>
      <c r="E30" s="24">
        <v>13.8</v>
      </c>
      <c r="F30" s="49">
        <f t="shared" si="14"/>
        <v>-11.2</v>
      </c>
      <c r="G30" s="24">
        <f t="shared" si="15"/>
        <v>55.2</v>
      </c>
      <c r="H30" s="24">
        <v>60.1</v>
      </c>
      <c r="I30" s="49">
        <f t="shared" si="16"/>
        <v>-46.3</v>
      </c>
      <c r="J30" s="24">
        <f t="shared" si="17"/>
        <v>22.961730449251249</v>
      </c>
    </row>
    <row r="31" spans="1:10" ht="23.4" customHeight="1">
      <c r="A31" s="12" t="s">
        <v>30</v>
      </c>
      <c r="B31" s="13" t="s">
        <v>31</v>
      </c>
      <c r="C31" s="14">
        <v>9966.6</v>
      </c>
      <c r="D31" s="14">
        <v>4136.3999999999996</v>
      </c>
      <c r="E31" s="14">
        <v>4136.3999999999996</v>
      </c>
      <c r="F31" s="14">
        <f t="shared" si="14"/>
        <v>0</v>
      </c>
      <c r="G31" s="14">
        <f t="shared" si="15"/>
        <v>100</v>
      </c>
      <c r="H31" s="14">
        <v>3275.3</v>
      </c>
      <c r="I31" s="44">
        <f t="shared" si="16"/>
        <v>861.09999999999945</v>
      </c>
      <c r="J31" s="14">
        <f t="shared" si="17"/>
        <v>126.29072146062954</v>
      </c>
    </row>
    <row r="32" spans="1:10" ht="43.2" customHeight="1">
      <c r="A32" s="12" t="s">
        <v>32</v>
      </c>
      <c r="B32" s="13">
        <v>50110000</v>
      </c>
      <c r="C32" s="38"/>
      <c r="D32" s="14"/>
      <c r="E32" s="14">
        <v>0</v>
      </c>
      <c r="F32" s="14">
        <f t="shared" si="14"/>
        <v>0</v>
      </c>
      <c r="G32" s="14"/>
      <c r="H32" s="14">
        <v>43.8</v>
      </c>
      <c r="I32" s="44">
        <f t="shared" si="16"/>
        <v>-43.8</v>
      </c>
      <c r="J32" s="14">
        <f t="shared" si="17"/>
        <v>0</v>
      </c>
    </row>
    <row r="33" spans="1:10" ht="21">
      <c r="A33" s="17" t="s">
        <v>33</v>
      </c>
      <c r="B33" s="18"/>
      <c r="C33" s="23">
        <f>C34+C35+C36</f>
        <v>1074.9000000000001</v>
      </c>
      <c r="D33" s="23">
        <f t="shared" ref="D33:E33" si="18">D34+D35+D36</f>
        <v>20</v>
      </c>
      <c r="E33" s="23">
        <f t="shared" si="18"/>
        <v>1868.8000000000002</v>
      </c>
      <c r="F33" s="23">
        <f t="shared" si="14"/>
        <v>1848.8000000000002</v>
      </c>
      <c r="G33" s="23">
        <f t="shared" si="15"/>
        <v>9344.0000000000018</v>
      </c>
      <c r="H33" s="23">
        <f t="shared" ref="H33" si="19">H34+H35+H36</f>
        <v>81.599999999999994</v>
      </c>
      <c r="I33" s="23">
        <f t="shared" si="16"/>
        <v>1787.2000000000003</v>
      </c>
      <c r="J33" s="23">
        <f t="shared" si="17"/>
        <v>2290.1960784313728</v>
      </c>
    </row>
    <row r="34" spans="1:10" ht="25.8" customHeight="1">
      <c r="A34" s="12" t="s">
        <v>34</v>
      </c>
      <c r="B34" s="13">
        <v>24170000</v>
      </c>
      <c r="C34" s="38">
        <v>0</v>
      </c>
      <c r="D34" s="24">
        <v>0</v>
      </c>
      <c r="E34" s="24">
        <v>0</v>
      </c>
      <c r="F34" s="24">
        <f t="shared" si="14"/>
        <v>0</v>
      </c>
      <c r="G34" s="24"/>
      <c r="H34" s="24">
        <v>25.1</v>
      </c>
      <c r="I34" s="49">
        <f t="shared" si="16"/>
        <v>-25.1</v>
      </c>
      <c r="J34" s="24"/>
    </row>
    <row r="35" spans="1:10" ht="43.2" customHeight="1">
      <c r="A35" s="12" t="s">
        <v>35</v>
      </c>
      <c r="B35" s="13">
        <v>31030000</v>
      </c>
      <c r="C35" s="38">
        <v>421.5</v>
      </c>
      <c r="D35" s="24">
        <v>20</v>
      </c>
      <c r="E35" s="24">
        <v>289.39999999999998</v>
      </c>
      <c r="F35" s="24">
        <f t="shared" si="14"/>
        <v>269.39999999999998</v>
      </c>
      <c r="G35" s="24">
        <f t="shared" si="15"/>
        <v>1447</v>
      </c>
      <c r="H35" s="24">
        <v>56.5</v>
      </c>
      <c r="I35" s="24">
        <f t="shared" si="16"/>
        <v>232.89999999999998</v>
      </c>
      <c r="J35" s="24">
        <f t="shared" si="17"/>
        <v>512.21238938053091</v>
      </c>
    </row>
    <row r="36" spans="1:10" ht="21">
      <c r="A36" s="12" t="s">
        <v>36</v>
      </c>
      <c r="B36" s="13">
        <v>33010000</v>
      </c>
      <c r="C36" s="24">
        <v>653.4</v>
      </c>
      <c r="D36" s="24">
        <v>0</v>
      </c>
      <c r="E36" s="24">
        <v>1579.4</v>
      </c>
      <c r="F36" s="24">
        <f t="shared" si="14"/>
        <v>1579.4</v>
      </c>
      <c r="G36" s="24"/>
      <c r="H36" s="24">
        <v>0</v>
      </c>
      <c r="I36" s="24">
        <f t="shared" si="16"/>
        <v>1579.4</v>
      </c>
      <c r="J36" s="24"/>
    </row>
    <row r="37" spans="1:10" ht="28.2" customHeight="1">
      <c r="A37" s="17" t="s">
        <v>37</v>
      </c>
      <c r="B37" s="28">
        <v>90010100</v>
      </c>
      <c r="C37" s="19">
        <f>C28+C33</f>
        <v>13283.5</v>
      </c>
      <c r="D37" s="19">
        <f>D28+D33</f>
        <v>4655.8999999999996</v>
      </c>
      <c r="E37" s="19">
        <f>E28+E33</f>
        <v>6185.5999999999995</v>
      </c>
      <c r="F37" s="19">
        <f t="shared" si="14"/>
        <v>1529.6999999999998</v>
      </c>
      <c r="G37" s="19">
        <f t="shared" si="15"/>
        <v>132.85508709379496</v>
      </c>
      <c r="H37" s="19">
        <f>H28+H33</f>
        <v>4025.5000000000005</v>
      </c>
      <c r="I37" s="48">
        <f t="shared" si="16"/>
        <v>2160.099999999999</v>
      </c>
      <c r="J37" s="19">
        <f t="shared" si="17"/>
        <v>153.66041485529743</v>
      </c>
    </row>
    <row r="38" spans="1:10" ht="21">
      <c r="A38" s="17" t="s">
        <v>38</v>
      </c>
      <c r="B38" s="29"/>
      <c r="C38" s="19">
        <f>C26+C37</f>
        <v>777148.39999999991</v>
      </c>
      <c r="D38" s="19">
        <f>D26+D37</f>
        <v>238768.1</v>
      </c>
      <c r="E38" s="19">
        <f>E26+E37</f>
        <v>248318.30000000002</v>
      </c>
      <c r="F38" s="19">
        <f t="shared" si="14"/>
        <v>9550.2000000000116</v>
      </c>
      <c r="G38" s="19">
        <f t="shared" si="15"/>
        <v>103.9997805401978</v>
      </c>
      <c r="H38" s="19">
        <f>H26+H37</f>
        <v>222836.19999999998</v>
      </c>
      <c r="I38" s="19">
        <f t="shared" si="16"/>
        <v>25482.100000000035</v>
      </c>
      <c r="J38" s="19">
        <f t="shared" si="17"/>
        <v>111.43535027073699</v>
      </c>
    </row>
    <row r="39" spans="1:10" ht="21">
      <c r="A39" s="30"/>
      <c r="B39" s="31"/>
      <c r="C39" s="31"/>
      <c r="D39" s="32"/>
      <c r="E39" s="32"/>
      <c r="F39" s="32"/>
      <c r="G39" s="32"/>
      <c r="H39" s="32"/>
      <c r="I39" s="32"/>
      <c r="J39" s="32"/>
    </row>
    <row r="40" spans="1:10" ht="42.7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spans="1:10" ht="16.8">
      <c r="A41" s="33"/>
      <c r="B41" s="33"/>
      <c r="C41" s="33"/>
      <c r="D41" s="33"/>
      <c r="E41" s="34"/>
      <c r="F41" s="33"/>
      <c r="G41" s="33"/>
      <c r="H41" s="33"/>
      <c r="I41" s="33"/>
      <c r="J41" s="33"/>
    </row>
    <row r="42" spans="1:10" ht="16.8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20.399999999999999">
      <c r="A43" s="33"/>
      <c r="B43" s="33"/>
      <c r="C43" s="33"/>
      <c r="D43" s="33"/>
      <c r="E43" s="33"/>
      <c r="F43" s="35"/>
      <c r="H43" s="36"/>
      <c r="I43" s="36"/>
      <c r="J43" s="37"/>
    </row>
  </sheetData>
  <mergeCells count="13">
    <mergeCell ref="A10:J10"/>
    <mergeCell ref="A27:J27"/>
    <mergeCell ref="A40:J40"/>
    <mergeCell ref="A4:J4"/>
    <mergeCell ref="A5:J5"/>
    <mergeCell ref="A7:A8"/>
    <mergeCell ref="B7:B8"/>
    <mergeCell ref="D7:D8"/>
    <mergeCell ref="E7:E8"/>
    <mergeCell ref="F7:G7"/>
    <mergeCell ref="H7:H8"/>
    <mergeCell ref="I7:J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47" orientation="landscape" r:id="rId1"/>
  <headerFooter alignWithMargins="0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2021-05-07T06:00:28Z</cp:lastPrinted>
  <dcterms:created xsi:type="dcterms:W3CDTF">2020-04-09T07:27:14Z</dcterms:created>
  <dcterms:modified xsi:type="dcterms:W3CDTF">2021-05-07T06:00:39Z</dcterms:modified>
</cp:coreProperties>
</file>